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prawozdania_finansowe\2022_Q2\Analizy\Press\"/>
    </mc:Choice>
  </mc:AlternateContent>
  <xr:revisionPtr revIDLastSave="0" documentId="8_{452F4F56-D42B-4F28-9682-5E5A8081E64F}" xr6:coauthVersionLast="47" xr6:coauthVersionMax="47" xr10:uidLastSave="{00000000-0000-0000-0000-000000000000}"/>
  <bookViews>
    <workbookView xWindow="28680" yWindow="-120" windowWidth="29040" windowHeight="15840" tabRatio="859" xr2:uid="{00000000-000D-0000-FFFF-FFFF00000000}"/>
  </bookViews>
  <sheets>
    <sheet name="Składka wg grup Działu I" sheetId="9" r:id="rId1"/>
    <sheet name="Składka wg grup Działu II" sheetId="4" r:id="rId2"/>
    <sheet name="Odszk&amp;Świadczenia Dział I" sheetId="7" r:id="rId3"/>
    <sheet name="Odszkodowania Dział II" sheetId="6" r:id="rId4"/>
    <sheet name="Zyski, koszty, aktywa" sheetId="13" r:id="rId5"/>
    <sheet name="Arkusz2" sheetId="12" state="hidden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3" l="1"/>
  <c r="D20" i="13"/>
  <c r="D9" i="13"/>
  <c r="D17" i="13"/>
  <c r="D5" i="13"/>
  <c r="D19" i="13"/>
  <c r="D18" i="13"/>
  <c r="D16" i="13"/>
  <c r="D15" i="13"/>
  <c r="D10" i="13"/>
  <c r="D8" i="13"/>
  <c r="D7" i="13"/>
  <c r="D6" i="13"/>
  <c r="D4" i="13"/>
  <c r="C1" i="13"/>
  <c r="B1" i="13"/>
  <c r="B21" i="6" l="1"/>
  <c r="C21" i="6"/>
  <c r="C1" i="4"/>
  <c r="C1" i="6"/>
  <c r="C1" i="7"/>
  <c r="B1" i="4"/>
  <c r="B1" i="6"/>
  <c r="B1" i="7"/>
  <c r="D6" i="9" l="1"/>
  <c r="B8" i="9"/>
  <c r="D2" i="9"/>
  <c r="D4" i="9"/>
  <c r="D3" i="9"/>
  <c r="D5" i="9" l="1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" i="6"/>
  <c r="D3" i="4"/>
  <c r="D4" i="4"/>
  <c r="D5" i="4"/>
  <c r="D6" i="4"/>
  <c r="D7" i="4"/>
  <c r="D8" i="4"/>
  <c r="D9" i="4"/>
  <c r="D10" i="4"/>
  <c r="D11" i="4"/>
  <c r="D13" i="4"/>
  <c r="D14" i="4"/>
  <c r="D15" i="4"/>
  <c r="D16" i="4"/>
  <c r="D17" i="4"/>
  <c r="D18" i="4"/>
  <c r="D19" i="4"/>
  <c r="D20" i="4"/>
  <c r="D2" i="4"/>
  <c r="D3" i="7" l="1"/>
  <c r="D4" i="7"/>
  <c r="D5" i="7"/>
  <c r="D6" i="7"/>
  <c r="D2" i="7"/>
  <c r="C21" i="4"/>
  <c r="B8" i="7" l="1"/>
  <c r="C8" i="7"/>
  <c r="B21" i="4"/>
  <c r="C8" i="9"/>
  <c r="D21" i="4" l="1"/>
  <c r="D8" i="9"/>
  <c r="D21" i="6"/>
  <c r="D8" i="7"/>
</calcChain>
</file>

<file path=xl/sharedStrings.xml><?xml version="1.0" encoding="utf-8"?>
<sst xmlns="http://schemas.openxmlformats.org/spreadsheetml/2006/main" count="89" uniqueCount="40">
  <si>
    <t>Wielkość</t>
  </si>
  <si>
    <t>Grupa</t>
  </si>
  <si>
    <t>SUMA:</t>
  </si>
  <si>
    <t>casco pojazdów lądowych</t>
  </si>
  <si>
    <t>casco pojazdów szynowych</t>
  </si>
  <si>
    <t>casco statków powietrznych</t>
  </si>
  <si>
    <t>żeglugi morskiej i śródlądowej</t>
  </si>
  <si>
    <t>przedmiotów w transporcie</t>
  </si>
  <si>
    <t>szkód spowodowanych żywiołami</t>
  </si>
  <si>
    <t>pozostałych szkód rzeczowych</t>
  </si>
  <si>
    <t>ochrony prawnej</t>
  </si>
  <si>
    <t>Różnica rok do roku</t>
  </si>
  <si>
    <t>Dział II</t>
  </si>
  <si>
    <t>Dział I</t>
  </si>
  <si>
    <t>Koszty działalności ubezpieczeniowej</t>
  </si>
  <si>
    <t>Wynik techniczny</t>
  </si>
  <si>
    <t>Wynik finansowy brutto</t>
  </si>
  <si>
    <t>Wynik finansowy netto</t>
  </si>
  <si>
    <t>wypadku</t>
  </si>
  <si>
    <t>choroby</t>
  </si>
  <si>
    <t xml:space="preserve">odpowiedzialności cywilnej wynikającej
z posiadania pojazdów lądowych   </t>
  </si>
  <si>
    <t>odpowiedzialności cywilnej wynikającej
z posiadania pojazdów powietrznych</t>
  </si>
  <si>
    <t>odpowiedzialności cywilnej
za żeglugę morską i śródlądową</t>
  </si>
  <si>
    <t>odpowiedzialności cywilnej ogólnej</t>
  </si>
  <si>
    <t>kredytu</t>
  </si>
  <si>
    <t>gwarancji</t>
  </si>
  <si>
    <t>różnych ryzyk finansowych</t>
  </si>
  <si>
    <t>świadczenia pomocy</t>
  </si>
  <si>
    <t>na życie</t>
  </si>
  <si>
    <t>posagowe</t>
  </si>
  <si>
    <t>związane z ubezpieczeniowym funduszem kapitałowym</t>
  </si>
  <si>
    <t>rentowe</t>
  </si>
  <si>
    <t>wypadkowe</t>
  </si>
  <si>
    <t>Podatek dochodowy</t>
  </si>
  <si>
    <t>reasekuracja czynna</t>
  </si>
  <si>
    <t>-</t>
  </si>
  <si>
    <t>Udziały, akcje oraz inne papiery wartościowe o zmiennej kwocie dochodu oraz jednostki uczestnictwa i certyfikaty inwestycyjne w funduszach inwestycyjnych</t>
  </si>
  <si>
    <t>Dłużne papiery wartościowe i inne papiery wartościowe o stałej kwocie dochodu</t>
  </si>
  <si>
    <t>II kw. 2021 r. (tys. zł)</t>
  </si>
  <si>
    <t>II kw. 2022 r. (tys.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</si>
</sst>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0"/>
    <numFmt numFmtId="165" formatCode="#,##0.000"/>
    <numFmt numFmtId="166" formatCode="#,##0.0"/>
    <numFmt numFmtId="167" formatCode="0.0%"/>
    <numFmt numFmtId="173" formatCode="_-* #,##0_-;\-* #,##0_-;_-* &quot;-&quot;??_-;_-@_-"/>
  </numFmts>
  <fonts count="8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4"/>
      <name val="Arial"/>
      <family val="2"/>
      <charset val="238"/>
    </font>
    <font>
      <sz val="8"/>
      <name val="Arial"/>
      <family val="2"/>
      <charset val="238"/>
    </font>
    <font>
      <sz val="10"/>
      <name val="Arial"/>
      <charset val="238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7" fillId="0" borderId="0"/>
  </cellStyleXfs>
  <cellXfs count="40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wrapText="1"/>
    </xf>
    <xf numFmtId="4" fontId="0" fillId="0" borderId="0" xfId="0" applyNumberFormat="1"/>
    <xf numFmtId="49" fontId="4" fillId="0" borderId="0" xfId="0" applyNumberFormat="1" applyFont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165" fontId="0" fillId="0" borderId="0" xfId="0" applyNumberFormat="1"/>
    <xf numFmtId="2" fontId="2" fillId="0" borderId="0" xfId="0" applyNumberFormat="1" applyFont="1"/>
    <xf numFmtId="10" fontId="3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67" fontId="0" fillId="0" borderId="0" xfId="0" applyNumberFormat="1"/>
    <xf numFmtId="1" fontId="3" fillId="0" borderId="0" xfId="0" applyNumberFormat="1" applyFont="1" applyAlignment="1">
      <alignment vertical="center" wrapText="1"/>
    </xf>
    <xf numFmtId="167" fontId="3" fillId="0" borderId="0" xfId="0" applyNumberFormat="1" applyFont="1"/>
    <xf numFmtId="167" fontId="3" fillId="0" borderId="0" xfId="0" applyNumberFormat="1" applyFont="1" applyAlignment="1">
      <alignment horizontal="right"/>
    </xf>
    <xf numFmtId="167" fontId="2" fillId="0" borderId="0" xfId="0" applyNumberFormat="1" applyFont="1"/>
    <xf numFmtId="173" fontId="0" fillId="0" borderId="0" xfId="1" applyNumberFormat="1" applyFont="1"/>
    <xf numFmtId="0" fontId="2" fillId="0" borderId="0" xfId="2" applyFont="1" applyAlignment="1">
      <alignment horizontal="center"/>
    </xf>
    <xf numFmtId="10" fontId="2" fillId="0" borderId="0" xfId="2" applyNumberFormat="1" applyFont="1" applyAlignment="1">
      <alignment horizontal="center"/>
    </xf>
    <xf numFmtId="3" fontId="2" fillId="0" borderId="0" xfId="2" applyNumberFormat="1" applyFont="1" applyAlignment="1">
      <alignment horizontal="center"/>
    </xf>
    <xf numFmtId="0" fontId="3" fillId="0" borderId="0" xfId="2" applyFont="1"/>
    <xf numFmtId="3" fontId="6" fillId="0" borderId="0" xfId="2" applyNumberFormat="1" applyAlignment="1">
      <alignment vertical="center" wrapText="1"/>
    </xf>
    <xf numFmtId="10" fontId="6" fillId="0" borderId="0" xfId="2" applyNumberFormat="1"/>
    <xf numFmtId="0" fontId="6" fillId="0" borderId="0" xfId="2"/>
    <xf numFmtId="3" fontId="3" fillId="0" borderId="0" xfId="2" applyNumberFormat="1" applyFont="1" applyAlignment="1">
      <alignment vertical="center" wrapText="1"/>
    </xf>
    <xf numFmtId="3" fontId="6" fillId="0" borderId="0" xfId="2" applyNumberFormat="1"/>
    <xf numFmtId="0" fontId="5" fillId="0" borderId="0" xfId="2" applyFont="1" applyAlignment="1">
      <alignment wrapText="1"/>
    </xf>
    <xf numFmtId="164" fontId="6" fillId="0" borderId="0" xfId="2" applyNumberFormat="1"/>
    <xf numFmtId="166" fontId="6" fillId="0" borderId="0" xfId="2" applyNumberFormat="1"/>
    <xf numFmtId="3" fontId="2" fillId="0" borderId="0" xfId="2" applyNumberFormat="1" applyFont="1"/>
  </cellXfs>
  <cellStyles count="4">
    <cellStyle name="Dziesiętny" xfId="1" builtinId="3"/>
    <cellStyle name="Normalny" xfId="0" builtinId="0"/>
    <cellStyle name="Normalny 2" xfId="3" xr:uid="{B19C8B50-819D-4673-A429-FE09F970890B}"/>
    <cellStyle name="Normalny 6" xfId="2" xr:uid="{B759B7BF-CF15-4EA9-88F3-0816385BDC3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E18" sqref="E18"/>
    </sheetView>
  </sheetViews>
  <sheetFormatPr defaultRowHeight="12.5" x14ac:dyDescent="0.25"/>
  <cols>
    <col min="1" max="1" width="26.453125" customWidth="1"/>
    <col min="2" max="2" width="19" customWidth="1"/>
    <col min="3" max="3" width="18.453125" customWidth="1"/>
    <col min="4" max="4" width="20" style="4" customWidth="1"/>
    <col min="5" max="5" width="16" customWidth="1"/>
  </cols>
  <sheetData>
    <row r="1" spans="1:5" s="2" customFormat="1" ht="13" x14ac:dyDescent="0.3">
      <c r="A1" s="2" t="s">
        <v>1</v>
      </c>
      <c r="B1" s="2" t="s">
        <v>38</v>
      </c>
      <c r="C1" s="2" t="s">
        <v>39</v>
      </c>
      <c r="D1" s="3" t="s">
        <v>11</v>
      </c>
    </row>
    <row r="2" spans="1:5" x14ac:dyDescent="0.25">
      <c r="A2" t="s">
        <v>28</v>
      </c>
      <c r="B2" s="15">
        <v>4428597.571179999</v>
      </c>
      <c r="C2" s="15">
        <v>4552788.6355399983</v>
      </c>
      <c r="D2" s="23">
        <f>(C2-B2)/B2</f>
        <v>2.8042978022703603E-2</v>
      </c>
    </row>
    <row r="3" spans="1:5" x14ac:dyDescent="0.25">
      <c r="A3" t="s">
        <v>29</v>
      </c>
      <c r="B3" s="16">
        <v>52834.219349999992</v>
      </c>
      <c r="C3" s="16">
        <v>51452.977330000002</v>
      </c>
      <c r="D3" s="23">
        <f t="shared" ref="D3:D6" si="0">(C3-B3)/B3</f>
        <v>-2.6142943664028809E-2</v>
      </c>
    </row>
    <row r="4" spans="1:5" ht="25" x14ac:dyDescent="0.25">
      <c r="A4" s="8" t="s">
        <v>30</v>
      </c>
      <c r="B4" s="16">
        <v>2980430.5901700002</v>
      </c>
      <c r="C4" s="16">
        <v>2090137.2779599999</v>
      </c>
      <c r="D4" s="23">
        <f t="shared" si="0"/>
        <v>-0.29871298299861399</v>
      </c>
    </row>
    <row r="5" spans="1:5" x14ac:dyDescent="0.25">
      <c r="A5" t="s">
        <v>31</v>
      </c>
      <c r="B5" s="16">
        <v>76784.883960000006</v>
      </c>
      <c r="C5" s="16">
        <v>70482.817869999984</v>
      </c>
      <c r="D5" s="23">
        <f t="shared" si="0"/>
        <v>-8.2074306360650273E-2</v>
      </c>
    </row>
    <row r="6" spans="1:5" x14ac:dyDescent="0.25">
      <c r="A6" t="s">
        <v>32</v>
      </c>
      <c r="B6" s="16">
        <v>3489066.6286099995</v>
      </c>
      <c r="C6" s="16">
        <v>3707313.9759800001</v>
      </c>
      <c r="D6" s="23">
        <f t="shared" si="0"/>
        <v>6.2551785506299598E-2</v>
      </c>
    </row>
    <row r="7" spans="1:5" x14ac:dyDescent="0.25">
      <c r="A7" t="s">
        <v>34</v>
      </c>
      <c r="B7" s="16">
        <v>4.81325</v>
      </c>
      <c r="C7" s="22">
        <v>3.0479799999999999</v>
      </c>
      <c r="D7" s="24" t="s">
        <v>35</v>
      </c>
    </row>
    <row r="8" spans="1:5" s="5" customFormat="1" ht="13" x14ac:dyDescent="0.3">
      <c r="A8" s="5" t="s">
        <v>2</v>
      </c>
      <c r="B8" s="6">
        <f>SUM(B2:B7)</f>
        <v>11027718.706519999</v>
      </c>
      <c r="C8" s="6">
        <f>SUM(C2:C7)</f>
        <v>10472178.732659997</v>
      </c>
      <c r="D8" s="25">
        <f t="shared" ref="D8" si="1">(C8-B8)/B8</f>
        <v>-5.0376690650582631E-2</v>
      </c>
      <c r="E8" s="6"/>
    </row>
    <row r="9" spans="1:5" ht="13" x14ac:dyDescent="0.3">
      <c r="B9" s="1"/>
      <c r="C9" s="1"/>
      <c r="D9" s="7"/>
    </row>
    <row r="10" spans="1:5" ht="13" x14ac:dyDescent="0.3">
      <c r="B10" s="1"/>
      <c r="C10" s="1"/>
      <c r="D10" s="7"/>
      <c r="E10" s="1"/>
    </row>
    <row r="11" spans="1:5" ht="13" x14ac:dyDescent="0.3">
      <c r="B11" s="1"/>
      <c r="C11" s="1"/>
      <c r="D11" s="7"/>
      <c r="E11" s="1"/>
    </row>
    <row r="12" spans="1:5" ht="13" x14ac:dyDescent="0.3">
      <c r="B12" s="10"/>
      <c r="C12" s="10"/>
      <c r="D12" s="7"/>
    </row>
    <row r="13" spans="1:5" ht="13" x14ac:dyDescent="0.3">
      <c r="B13" s="1"/>
      <c r="C13" s="10"/>
      <c r="D13" s="7"/>
    </row>
    <row r="14" spans="1:5" ht="13" x14ac:dyDescent="0.3">
      <c r="B14" s="10"/>
      <c r="C14" s="10"/>
      <c r="D14" s="7"/>
    </row>
    <row r="15" spans="1:5" ht="13" x14ac:dyDescent="0.3">
      <c r="B15" s="1"/>
      <c r="C15" s="10"/>
      <c r="D15" s="7"/>
    </row>
    <row r="16" spans="1:5" ht="13" x14ac:dyDescent="0.3">
      <c r="B16" s="1"/>
      <c r="C16" s="10"/>
      <c r="D16" s="7"/>
    </row>
    <row r="17" spans="2:4" ht="13" x14ac:dyDescent="0.3">
      <c r="B17" s="1"/>
      <c r="C17" s="10"/>
      <c r="D17" s="7"/>
    </row>
    <row r="18" spans="2:4" x14ac:dyDescent="0.25">
      <c r="B18" s="1"/>
      <c r="C18" s="10"/>
      <c r="D18"/>
    </row>
    <row r="19" spans="2:4" x14ac:dyDescent="0.25">
      <c r="B19" s="1"/>
      <c r="C19" s="10"/>
      <c r="D19"/>
    </row>
    <row r="20" spans="2:4" x14ac:dyDescent="0.25">
      <c r="C20" s="10"/>
      <c r="D20"/>
    </row>
  </sheetData>
  <phoneticPr fontId="1" type="noConversion"/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/>
  <dimension ref="A1:E26"/>
  <sheetViews>
    <sheetView workbookViewId="0">
      <selection activeCell="G3" sqref="G3"/>
    </sheetView>
  </sheetViews>
  <sheetFormatPr defaultRowHeight="12.5" x14ac:dyDescent="0.25"/>
  <cols>
    <col min="1" max="1" width="33.7265625" customWidth="1"/>
    <col min="2" max="3" width="19" customWidth="1"/>
    <col min="4" max="4" width="19.453125" style="4" customWidth="1"/>
    <col min="5" max="5" width="8.81640625" bestFit="1" customWidth="1"/>
  </cols>
  <sheetData>
    <row r="1" spans="1:5" s="2" customFormat="1" ht="13" x14ac:dyDescent="0.3">
      <c r="A1" s="2" t="s">
        <v>1</v>
      </c>
      <c r="B1" s="2" t="str">
        <f>+'Składka wg grup Działu I'!B1</f>
        <v>II kw. 2021 r. (tys. zł)</v>
      </c>
      <c r="C1" s="2" t="str">
        <f>+'Składka wg grup Działu I'!C1</f>
        <v>II kw. 2022 r. (tys. zł)</v>
      </c>
      <c r="D1" s="3" t="s">
        <v>11</v>
      </c>
    </row>
    <row r="2" spans="1:5" x14ac:dyDescent="0.25">
      <c r="A2" s="8" t="s">
        <v>18</v>
      </c>
      <c r="B2" s="1">
        <v>882204.84019000002</v>
      </c>
      <c r="C2" s="1">
        <v>791546.12439999997</v>
      </c>
      <c r="D2" s="4">
        <f>(C2-B2)/B2</f>
        <v>-0.10276379323703883</v>
      </c>
    </row>
    <row r="3" spans="1:5" x14ac:dyDescent="0.25">
      <c r="A3" s="8" t="s">
        <v>19</v>
      </c>
      <c r="B3" s="1">
        <v>447847.91275000002</v>
      </c>
      <c r="C3" s="1">
        <v>456182.46201000002</v>
      </c>
      <c r="D3" s="4">
        <f t="shared" ref="D3:D20" si="0">(C3-B3)/B3</f>
        <v>1.8610222405239959E-2</v>
      </c>
    </row>
    <row r="4" spans="1:5" x14ac:dyDescent="0.25">
      <c r="A4" s="8" t="s">
        <v>3</v>
      </c>
      <c r="B4" s="1">
        <v>4728969.9728999995</v>
      </c>
      <c r="C4" s="1">
        <v>5336559.7991400007</v>
      </c>
      <c r="D4" s="4">
        <f t="shared" si="0"/>
        <v>0.12848248767107356</v>
      </c>
      <c r="E4" s="1"/>
    </row>
    <row r="5" spans="1:5" x14ac:dyDescent="0.25">
      <c r="A5" s="8" t="s">
        <v>4</v>
      </c>
      <c r="B5" s="1">
        <v>56872.398740000004</v>
      </c>
      <c r="C5" s="1">
        <v>62566.060170000004</v>
      </c>
      <c r="D5" s="4">
        <f t="shared" si="0"/>
        <v>0.10011291164329743</v>
      </c>
    </row>
    <row r="6" spans="1:5" x14ac:dyDescent="0.25">
      <c r="A6" s="8" t="s">
        <v>5</v>
      </c>
      <c r="B6" s="1">
        <v>20581.047489999997</v>
      </c>
      <c r="C6" s="1">
        <v>24592.163350000003</v>
      </c>
      <c r="D6" s="4">
        <f t="shared" si="0"/>
        <v>0.19489366913656569</v>
      </c>
    </row>
    <row r="7" spans="1:5" x14ac:dyDescent="0.25">
      <c r="A7" s="8" t="s">
        <v>6</v>
      </c>
      <c r="B7" s="1">
        <v>69291.343980000005</v>
      </c>
      <c r="C7" s="1">
        <v>64865.101139999999</v>
      </c>
      <c r="D7" s="4">
        <f t="shared" si="0"/>
        <v>-6.3878726919737339E-2</v>
      </c>
    </row>
    <row r="8" spans="1:5" x14ac:dyDescent="0.25">
      <c r="A8" s="8" t="s">
        <v>7</v>
      </c>
      <c r="B8" s="1">
        <v>95801.607150000011</v>
      </c>
      <c r="C8" s="1">
        <v>116012.65679000001</v>
      </c>
      <c r="D8" s="4">
        <f t="shared" si="0"/>
        <v>0.21096775139017065</v>
      </c>
    </row>
    <row r="9" spans="1:5" x14ac:dyDescent="0.25">
      <c r="A9" s="8" t="s">
        <v>8</v>
      </c>
      <c r="B9" s="1">
        <v>2155272.00893</v>
      </c>
      <c r="C9" s="1">
        <v>2475411.4430999998</v>
      </c>
      <c r="D9" s="4">
        <f t="shared" si="0"/>
        <v>0.14853783320321376</v>
      </c>
      <c r="E9" s="1"/>
    </row>
    <row r="10" spans="1:5" x14ac:dyDescent="0.25">
      <c r="A10" s="8" t="s">
        <v>9</v>
      </c>
      <c r="B10" s="1">
        <v>2141952.4979699999</v>
      </c>
      <c r="C10" s="1">
        <v>2502161.5515000001</v>
      </c>
      <c r="D10" s="4">
        <f t="shared" si="0"/>
        <v>0.16816855363103633</v>
      </c>
    </row>
    <row r="11" spans="1:5" ht="25" x14ac:dyDescent="0.25">
      <c r="A11" s="14" t="s">
        <v>20</v>
      </c>
      <c r="B11" s="1">
        <v>7440144.9329599999</v>
      </c>
      <c r="C11" s="1">
        <v>7526655.6608199999</v>
      </c>
      <c r="D11" s="4">
        <f t="shared" si="0"/>
        <v>1.16275594950786E-2</v>
      </c>
    </row>
    <row r="12" spans="1:5" ht="25" x14ac:dyDescent="0.25">
      <c r="A12" s="8" t="s">
        <v>21</v>
      </c>
      <c r="B12" s="1">
        <v>4336.2457300000005</v>
      </c>
      <c r="C12" s="1">
        <v>11851.904470000001</v>
      </c>
      <c r="D12" s="20" t="s">
        <v>35</v>
      </c>
    </row>
    <row r="13" spans="1:5" ht="25" x14ac:dyDescent="0.25">
      <c r="A13" s="8" t="s">
        <v>22</v>
      </c>
      <c r="B13" s="1">
        <v>16375.663990000001</v>
      </c>
      <c r="C13" s="1">
        <v>22635.983350000002</v>
      </c>
      <c r="D13" s="4">
        <f t="shared" si="0"/>
        <v>0.38229407759117073</v>
      </c>
    </row>
    <row r="14" spans="1:5" x14ac:dyDescent="0.25">
      <c r="A14" s="8" t="s">
        <v>23</v>
      </c>
      <c r="B14" s="1">
        <v>1453127.3134100002</v>
      </c>
      <c r="C14" s="1">
        <v>1607965.69303</v>
      </c>
      <c r="D14" s="4">
        <f t="shared" si="0"/>
        <v>0.1065552744010064</v>
      </c>
    </row>
    <row r="15" spans="1:5" x14ac:dyDescent="0.25">
      <c r="A15" s="8" t="s">
        <v>24</v>
      </c>
      <c r="B15" s="1">
        <v>295967.07001999998</v>
      </c>
      <c r="C15" s="1">
        <v>354176.77899999998</v>
      </c>
      <c r="D15" s="4">
        <f t="shared" si="0"/>
        <v>0.19667630245508891</v>
      </c>
    </row>
    <row r="16" spans="1:5" x14ac:dyDescent="0.25">
      <c r="A16" s="8" t="s">
        <v>25</v>
      </c>
      <c r="B16" s="1">
        <v>219009.01009999998</v>
      </c>
      <c r="C16" s="1">
        <v>249965.49273</v>
      </c>
      <c r="D16" s="4">
        <f t="shared" si="0"/>
        <v>0.14134798662331388</v>
      </c>
    </row>
    <row r="17" spans="1:4" s="5" customFormat="1" ht="13" x14ac:dyDescent="0.3">
      <c r="A17" s="12" t="s">
        <v>26</v>
      </c>
      <c r="B17" s="1">
        <v>555647.53391</v>
      </c>
      <c r="C17" s="1">
        <v>587963.03434999997</v>
      </c>
      <c r="D17" s="4">
        <f t="shared" si="0"/>
        <v>5.815827204811138E-2</v>
      </c>
    </row>
    <row r="18" spans="1:4" x14ac:dyDescent="0.25">
      <c r="A18" t="s">
        <v>10</v>
      </c>
      <c r="B18" s="1">
        <v>41420.011429999999</v>
      </c>
      <c r="C18" s="1">
        <v>40622.798619999994</v>
      </c>
      <c r="D18" s="4">
        <f t="shared" si="0"/>
        <v>-1.9247044664565043E-2</v>
      </c>
    </row>
    <row r="19" spans="1:4" x14ac:dyDescent="0.25">
      <c r="A19" t="s">
        <v>27</v>
      </c>
      <c r="B19" s="1">
        <v>761604.02234999998</v>
      </c>
      <c r="C19" s="1">
        <v>906330.99344000011</v>
      </c>
      <c r="D19" s="4">
        <f t="shared" si="0"/>
        <v>0.19002915799135567</v>
      </c>
    </row>
    <row r="20" spans="1:4" x14ac:dyDescent="0.25">
      <c r="A20" s="12" t="s">
        <v>34</v>
      </c>
      <c r="B20" s="1">
        <v>2006085.5345399999</v>
      </c>
      <c r="C20" s="1">
        <v>1840699.6187799999</v>
      </c>
      <c r="D20" s="4">
        <f t="shared" si="0"/>
        <v>-8.2442105738987539E-2</v>
      </c>
    </row>
    <row r="21" spans="1:4" s="5" customFormat="1" ht="13" x14ac:dyDescent="0.3">
      <c r="A21" s="5" t="s">
        <v>2</v>
      </c>
      <c r="B21" s="6">
        <f>SUM(B2:B20)</f>
        <v>23392510.968539998</v>
      </c>
      <c r="C21" s="6">
        <f>SUM(C2:C20)</f>
        <v>24978765.320189998</v>
      </c>
      <c r="D21" s="7">
        <f t="shared" ref="D21" si="1">(C21-B21)/B21</f>
        <v>6.781034980739406E-2</v>
      </c>
    </row>
    <row r="22" spans="1:4" ht="13" x14ac:dyDescent="0.3">
      <c r="B22" s="6"/>
      <c r="C22" s="1"/>
      <c r="D22" s="7"/>
    </row>
    <row r="23" spans="1:4" ht="13" x14ac:dyDescent="0.3">
      <c r="B23" s="1"/>
      <c r="C23" s="1"/>
      <c r="D23" s="7"/>
    </row>
    <row r="24" spans="1:4" ht="13" x14ac:dyDescent="0.3">
      <c r="B24" s="1"/>
      <c r="C24" s="1"/>
      <c r="D24" s="7"/>
    </row>
    <row r="25" spans="1:4" ht="13" x14ac:dyDescent="0.3">
      <c r="B25" s="1"/>
      <c r="C25" s="1"/>
      <c r="D25" s="7"/>
    </row>
    <row r="26" spans="1:4" ht="13" x14ac:dyDescent="0.3">
      <c r="B26" s="1"/>
      <c r="C26" s="1"/>
      <c r="D26" s="18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/>
  <dimension ref="A1:F22"/>
  <sheetViews>
    <sheetView workbookViewId="0">
      <selection activeCell="F2" sqref="F2"/>
    </sheetView>
  </sheetViews>
  <sheetFormatPr defaultRowHeight="12.5" x14ac:dyDescent="0.25"/>
  <cols>
    <col min="1" max="1" width="26.81640625" customWidth="1"/>
    <col min="2" max="2" width="18.54296875" customWidth="1"/>
    <col min="3" max="3" width="19.81640625" customWidth="1"/>
    <col min="4" max="4" width="19.453125" style="4" customWidth="1"/>
    <col min="5" max="5" width="3.54296875" customWidth="1"/>
  </cols>
  <sheetData>
    <row r="1" spans="1:6" s="2" customFormat="1" ht="13" x14ac:dyDescent="0.3">
      <c r="A1" s="2" t="s">
        <v>1</v>
      </c>
      <c r="B1" s="2" t="str">
        <f>+'Składka wg grup Działu I'!B1</f>
        <v>II kw. 2021 r. (tys. zł)</v>
      </c>
      <c r="C1" s="2" t="str">
        <f>+'Składka wg grup Działu I'!C1</f>
        <v>II kw. 2022 r. (tys. zł)</v>
      </c>
      <c r="D1" s="3" t="s">
        <v>11</v>
      </c>
    </row>
    <row r="2" spans="1:6" x14ac:dyDescent="0.25">
      <c r="A2" t="s">
        <v>28</v>
      </c>
      <c r="B2" s="16">
        <v>3952658.3812600006</v>
      </c>
      <c r="C2" s="16">
        <v>3537707.8929400002</v>
      </c>
      <c r="D2" s="4">
        <f>(C2-B2)/B2</f>
        <v>-0.10498010409584789</v>
      </c>
      <c r="F2" s="1"/>
    </row>
    <row r="3" spans="1:6" x14ac:dyDescent="0.25">
      <c r="A3" t="s">
        <v>29</v>
      </c>
      <c r="B3" s="16">
        <v>57637.507320000012</v>
      </c>
      <c r="C3" s="16">
        <v>63136.712300000007</v>
      </c>
      <c r="D3" s="4">
        <f t="shared" ref="D3:D6" si="0">(C3-B3)/B3</f>
        <v>9.5410180552547769E-2</v>
      </c>
      <c r="F3" s="1"/>
    </row>
    <row r="4" spans="1:6" ht="25" x14ac:dyDescent="0.25">
      <c r="A4" s="8" t="s">
        <v>30</v>
      </c>
      <c r="B4" s="1">
        <v>3948633.1395199993</v>
      </c>
      <c r="C4" s="1">
        <v>4922735.15656</v>
      </c>
      <c r="D4" s="4">
        <f t="shared" si="0"/>
        <v>0.24669347154352603</v>
      </c>
      <c r="F4" s="1"/>
    </row>
    <row r="5" spans="1:6" x14ac:dyDescent="0.25">
      <c r="A5" t="s">
        <v>31</v>
      </c>
      <c r="B5" s="16">
        <v>49162.906790000001</v>
      </c>
      <c r="C5" s="16">
        <v>51302.966699999997</v>
      </c>
      <c r="D5" s="4">
        <f t="shared" si="0"/>
        <v>4.3529971064186462E-2</v>
      </c>
      <c r="F5" s="1"/>
    </row>
    <row r="6" spans="1:6" x14ac:dyDescent="0.25">
      <c r="A6" t="s">
        <v>32</v>
      </c>
      <c r="B6" s="16">
        <v>1321424.28247</v>
      </c>
      <c r="C6" s="16">
        <v>1417667.9984200001</v>
      </c>
      <c r="D6" s="4">
        <f t="shared" si="0"/>
        <v>7.2833318735525135E-2</v>
      </c>
      <c r="F6" s="1"/>
    </row>
    <row r="7" spans="1:6" x14ac:dyDescent="0.25">
      <c r="A7" t="s">
        <v>34</v>
      </c>
      <c r="B7" s="15">
        <v>0</v>
      </c>
      <c r="C7" s="15">
        <v>0</v>
      </c>
      <c r="D7" s="19" t="s">
        <v>35</v>
      </c>
      <c r="F7" s="1"/>
    </row>
    <row r="8" spans="1:6" s="5" customFormat="1" ht="13" x14ac:dyDescent="0.3">
      <c r="A8" s="5" t="s">
        <v>2</v>
      </c>
      <c r="B8" s="6">
        <f>SUM(B2:B7)</f>
        <v>9329516.2173600011</v>
      </c>
      <c r="C8" s="6">
        <f>SUM(C2:C7)</f>
        <v>9992550.7269200012</v>
      </c>
      <c r="D8" s="7">
        <f t="shared" ref="D8" si="1">(C8-B8)/B8</f>
        <v>7.1068477090618198E-2</v>
      </c>
      <c r="E8" s="10"/>
      <c r="F8" s="1"/>
    </row>
    <row r="9" spans="1:6" ht="13" x14ac:dyDescent="0.3">
      <c r="B9" s="1"/>
      <c r="C9" s="1"/>
      <c r="D9" s="7"/>
      <c r="E9" s="1"/>
    </row>
    <row r="10" spans="1:6" ht="13" x14ac:dyDescent="0.3">
      <c r="B10" s="1"/>
      <c r="C10" s="1"/>
      <c r="D10" s="7"/>
      <c r="E10" s="1"/>
    </row>
    <row r="11" spans="1:6" ht="13" x14ac:dyDescent="0.3">
      <c r="B11" s="1"/>
      <c r="C11" s="1"/>
      <c r="D11" s="7"/>
    </row>
    <row r="12" spans="1:6" ht="13" x14ac:dyDescent="0.3">
      <c r="B12" s="1"/>
      <c r="C12" s="1"/>
      <c r="D12" s="7"/>
    </row>
    <row r="13" spans="1:6" ht="13" x14ac:dyDescent="0.3">
      <c r="B13" s="1"/>
      <c r="C13" s="1"/>
      <c r="D13" s="7"/>
    </row>
    <row r="14" spans="1:6" x14ac:dyDescent="0.25">
      <c r="B14" s="1"/>
      <c r="C14" s="13"/>
    </row>
    <row r="15" spans="1:6" x14ac:dyDescent="0.25">
      <c r="D15" s="11"/>
    </row>
    <row r="16" spans="1:6" x14ac:dyDescent="0.25">
      <c r="C16" s="1"/>
      <c r="D16" s="11"/>
      <c r="E16" s="10"/>
    </row>
    <row r="17" spans="2:5" x14ac:dyDescent="0.25">
      <c r="B17" s="1"/>
      <c r="C17" s="1"/>
      <c r="D17" s="11"/>
      <c r="E17" s="10"/>
    </row>
    <row r="18" spans="2:5" x14ac:dyDescent="0.25">
      <c r="C18" s="1"/>
      <c r="D18" s="11"/>
      <c r="E18" s="10"/>
    </row>
    <row r="19" spans="2:5" x14ac:dyDescent="0.25">
      <c r="D19" s="11"/>
      <c r="E19" s="10"/>
    </row>
    <row r="20" spans="2:5" x14ac:dyDescent="0.25">
      <c r="D20" s="11"/>
      <c r="E20" s="10"/>
    </row>
    <row r="21" spans="2:5" x14ac:dyDescent="0.25">
      <c r="D21" s="11"/>
      <c r="E21" s="10"/>
    </row>
    <row r="22" spans="2:5" x14ac:dyDescent="0.25">
      <c r="D22" s="11"/>
      <c r="E22" s="10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/>
  <dimension ref="A1:F38"/>
  <sheetViews>
    <sheetView workbookViewId="0">
      <selection activeCell="I13" sqref="I13"/>
    </sheetView>
  </sheetViews>
  <sheetFormatPr defaultRowHeight="12.5" x14ac:dyDescent="0.25"/>
  <cols>
    <col min="1" max="1" width="37.54296875" style="8" customWidth="1"/>
    <col min="2" max="2" width="19" customWidth="1"/>
    <col min="3" max="3" width="19.26953125" customWidth="1"/>
    <col min="4" max="4" width="18.81640625" style="4" customWidth="1"/>
    <col min="5" max="5" width="9.81640625" bestFit="1" customWidth="1"/>
  </cols>
  <sheetData>
    <row r="1" spans="1:6" s="2" customFormat="1" ht="13" x14ac:dyDescent="0.3">
      <c r="A1" s="9" t="s">
        <v>1</v>
      </c>
      <c r="B1" s="2" t="str">
        <f>+'Składka wg grup Działu I'!B1</f>
        <v>II kw. 2021 r. (tys. zł)</v>
      </c>
      <c r="C1" s="2" t="str">
        <f>+'Składka wg grup Działu I'!C1</f>
        <v>II kw. 2022 r. (tys. zł)</v>
      </c>
      <c r="D1" s="3" t="s">
        <v>11</v>
      </c>
    </row>
    <row r="2" spans="1:6" x14ac:dyDescent="0.25">
      <c r="A2" s="8" t="s">
        <v>18</v>
      </c>
      <c r="B2" s="26">
        <v>146892.31518000001</v>
      </c>
      <c r="C2" s="26">
        <v>161008.08194999999</v>
      </c>
      <c r="D2" s="4">
        <f>(C2-B2)/B2</f>
        <v>9.6096019405117986E-2</v>
      </c>
      <c r="F2">
        <v>1000</v>
      </c>
    </row>
    <row r="3" spans="1:6" x14ac:dyDescent="0.25">
      <c r="A3" s="8" t="s">
        <v>19</v>
      </c>
      <c r="B3" s="26">
        <v>143259.24432</v>
      </c>
      <c r="C3" s="26">
        <v>196794.83202</v>
      </c>
      <c r="D3" s="4">
        <f t="shared" ref="D3:D20" si="0">(C3-B3)/B3</f>
        <v>0.37369726438328044</v>
      </c>
    </row>
    <row r="4" spans="1:6" x14ac:dyDescent="0.25">
      <c r="A4" s="8" t="s">
        <v>3</v>
      </c>
      <c r="B4" s="26">
        <v>2812805.3326399997</v>
      </c>
      <c r="C4" s="26">
        <v>3116178.6927100001</v>
      </c>
      <c r="D4" s="4">
        <f t="shared" si="0"/>
        <v>0.10785437461655581</v>
      </c>
      <c r="E4" s="1"/>
    </row>
    <row r="5" spans="1:6" x14ac:dyDescent="0.25">
      <c r="A5" s="8" t="s">
        <v>4</v>
      </c>
      <c r="B5" s="26">
        <v>10368.1381</v>
      </c>
      <c r="C5" s="26">
        <v>16849.433229999999</v>
      </c>
      <c r="D5" s="4">
        <f t="shared" si="0"/>
        <v>0.62511658964110428</v>
      </c>
    </row>
    <row r="6" spans="1:6" x14ac:dyDescent="0.25">
      <c r="A6" s="8" t="s">
        <v>5</v>
      </c>
      <c r="B6" s="26">
        <v>11242.26478</v>
      </c>
      <c r="C6" s="26">
        <v>19944.911749999999</v>
      </c>
      <c r="D6" s="4">
        <f t="shared" si="0"/>
        <v>0.77410087204866562</v>
      </c>
    </row>
    <row r="7" spans="1:6" x14ac:dyDescent="0.25">
      <c r="A7" s="8" t="s">
        <v>6</v>
      </c>
      <c r="B7" s="26">
        <v>22431.690350000001</v>
      </c>
      <c r="C7" s="26">
        <v>18355.095269999998</v>
      </c>
      <c r="D7" s="4">
        <f t="shared" si="0"/>
        <v>-0.18173374437651341</v>
      </c>
    </row>
    <row r="8" spans="1:6" x14ac:dyDescent="0.25">
      <c r="A8" s="8" t="s">
        <v>7</v>
      </c>
      <c r="B8" s="26">
        <v>35368.793239999999</v>
      </c>
      <c r="C8" s="26">
        <v>39516.519990000001</v>
      </c>
      <c r="D8" s="4">
        <f t="shared" si="0"/>
        <v>0.11727080202751078</v>
      </c>
    </row>
    <row r="9" spans="1:6" x14ac:dyDescent="0.25">
      <c r="A9" s="8" t="s">
        <v>8</v>
      </c>
      <c r="B9" s="26">
        <v>767704.49661000003</v>
      </c>
      <c r="C9" s="26">
        <v>1278374.79489</v>
      </c>
      <c r="D9" s="4">
        <f t="shared" si="0"/>
        <v>0.66519122987425272</v>
      </c>
    </row>
    <row r="10" spans="1:6" x14ac:dyDescent="0.25">
      <c r="A10" s="8" t="s">
        <v>9</v>
      </c>
      <c r="B10" s="26">
        <v>522777.61599999998</v>
      </c>
      <c r="C10" s="26">
        <v>819932.83262</v>
      </c>
      <c r="D10" s="4">
        <f t="shared" si="0"/>
        <v>0.56841610567350698</v>
      </c>
      <c r="E10" s="1"/>
    </row>
    <row r="11" spans="1:6" ht="25" x14ac:dyDescent="0.25">
      <c r="A11" s="14" t="s">
        <v>20</v>
      </c>
      <c r="B11" s="26">
        <v>4555436.2054500002</v>
      </c>
      <c r="C11" s="26">
        <v>4844700.4888900006</v>
      </c>
      <c r="D11" s="21">
        <f t="shared" si="0"/>
        <v>6.3498701418303799E-2</v>
      </c>
      <c r="E11" s="1"/>
    </row>
    <row r="12" spans="1:6" ht="25" x14ac:dyDescent="0.25">
      <c r="A12" s="8" t="s">
        <v>21</v>
      </c>
      <c r="B12" s="26">
        <v>2684.4239199999997</v>
      </c>
      <c r="C12" s="26">
        <v>9716.2528699999984</v>
      </c>
      <c r="D12" s="4">
        <f t="shared" si="0"/>
        <v>2.619492732727549</v>
      </c>
    </row>
    <row r="13" spans="1:6" ht="25" x14ac:dyDescent="0.25">
      <c r="A13" s="8" t="s">
        <v>22</v>
      </c>
      <c r="B13" s="26">
        <v>3227.1174599999999</v>
      </c>
      <c r="C13" s="26">
        <v>2939.9128999999998</v>
      </c>
      <c r="D13" s="4">
        <f t="shared" si="0"/>
        <v>-8.8997243998673703E-2</v>
      </c>
    </row>
    <row r="14" spans="1:6" x14ac:dyDescent="0.25">
      <c r="A14" s="8" t="s">
        <v>23</v>
      </c>
      <c r="B14" s="26">
        <v>540663.34921000001</v>
      </c>
      <c r="C14" s="26">
        <v>614877.90692999994</v>
      </c>
      <c r="D14" s="4">
        <f t="shared" si="0"/>
        <v>0.13726574554838952</v>
      </c>
    </row>
    <row r="15" spans="1:6" x14ac:dyDescent="0.25">
      <c r="A15" s="8" t="s">
        <v>24</v>
      </c>
      <c r="B15" s="26">
        <v>44574.354500000001</v>
      </c>
      <c r="C15" s="26">
        <v>53052.358909999995</v>
      </c>
      <c r="D15" s="4">
        <f t="shared" si="0"/>
        <v>0.19019915162203849</v>
      </c>
    </row>
    <row r="16" spans="1:6" x14ac:dyDescent="0.25">
      <c r="A16" s="8" t="s">
        <v>25</v>
      </c>
      <c r="B16" s="26">
        <v>3981.7662200000004</v>
      </c>
      <c r="C16" s="26">
        <v>48366.749779999998</v>
      </c>
      <c r="D16" s="4">
        <f t="shared" si="0"/>
        <v>11.147059146028919</v>
      </c>
    </row>
    <row r="17" spans="1:5" s="5" customFormat="1" ht="13" x14ac:dyDescent="0.3">
      <c r="A17" s="12" t="s">
        <v>26</v>
      </c>
      <c r="B17" s="26">
        <v>77111.302689999997</v>
      </c>
      <c r="C17" s="26">
        <v>106227.27105</v>
      </c>
      <c r="D17" s="4">
        <f t="shared" si="0"/>
        <v>0.37758366600355509</v>
      </c>
    </row>
    <row r="18" spans="1:5" x14ac:dyDescent="0.25">
      <c r="A18" t="s">
        <v>10</v>
      </c>
      <c r="B18" s="26">
        <v>6794.4530400000003</v>
      </c>
      <c r="C18" s="26">
        <v>6034.3448600000002</v>
      </c>
      <c r="D18" s="4">
        <f t="shared" si="0"/>
        <v>-0.1118718718821258</v>
      </c>
    </row>
    <row r="19" spans="1:5" x14ac:dyDescent="0.25">
      <c r="A19" t="s">
        <v>27</v>
      </c>
      <c r="B19" s="26">
        <v>314179.85164000001</v>
      </c>
      <c r="C19" s="26">
        <v>410088.02354000002</v>
      </c>
      <c r="D19" s="4">
        <f t="shared" si="0"/>
        <v>0.30526518934732799</v>
      </c>
    </row>
    <row r="20" spans="1:5" x14ac:dyDescent="0.25">
      <c r="A20" s="12" t="s">
        <v>34</v>
      </c>
      <c r="B20" s="26">
        <v>589515.52335999999</v>
      </c>
      <c r="C20" s="26">
        <v>751757.74371000007</v>
      </c>
      <c r="D20" s="4">
        <f t="shared" si="0"/>
        <v>0.27521280427915629</v>
      </c>
    </row>
    <row r="21" spans="1:5" ht="13" x14ac:dyDescent="0.3">
      <c r="A21" s="5" t="s">
        <v>2</v>
      </c>
      <c r="B21" s="6">
        <f>SUM(B2:B20)</f>
        <v>10611018.238709997</v>
      </c>
      <c r="C21" s="6">
        <f>SUM(C2:C20)</f>
        <v>12514716.247870002</v>
      </c>
      <c r="D21" s="7">
        <f>(C21-B21)/B21</f>
        <v>0.17940766534686881</v>
      </c>
      <c r="E21" s="1"/>
    </row>
    <row r="22" spans="1:5" ht="13" x14ac:dyDescent="0.3">
      <c r="C22" s="1"/>
      <c r="D22" s="7"/>
    </row>
    <row r="23" spans="1:5" x14ac:dyDescent="0.25">
      <c r="B23" s="1"/>
      <c r="C23" s="1"/>
    </row>
    <row r="24" spans="1:5" ht="13" x14ac:dyDescent="0.3">
      <c r="B24" s="1"/>
      <c r="C24" s="13"/>
      <c r="D24" s="7"/>
    </row>
    <row r="25" spans="1:5" ht="13" x14ac:dyDescent="0.3">
      <c r="B25" s="15"/>
      <c r="C25" s="13"/>
      <c r="D25" s="7"/>
    </row>
    <row r="26" spans="1:5" ht="13" x14ac:dyDescent="0.3">
      <c r="B26" s="1"/>
      <c r="D26" s="7"/>
    </row>
    <row r="27" spans="1:5" x14ac:dyDescent="0.25">
      <c r="A27"/>
      <c r="B27" s="1"/>
      <c r="D27" s="1"/>
    </row>
    <row r="28" spans="1:5" x14ac:dyDescent="0.25">
      <c r="A28"/>
      <c r="B28" s="1"/>
      <c r="D28" s="1"/>
    </row>
    <row r="29" spans="1:5" x14ac:dyDescent="0.25">
      <c r="A29"/>
      <c r="B29" s="1"/>
      <c r="D29" s="1"/>
    </row>
    <row r="30" spans="1:5" x14ac:dyDescent="0.25">
      <c r="A30"/>
      <c r="B30" s="17"/>
      <c r="D30" s="1"/>
    </row>
    <row r="31" spans="1:5" x14ac:dyDescent="0.25">
      <c r="A31"/>
      <c r="B31" s="1"/>
      <c r="C31" s="13"/>
      <c r="D31" s="1"/>
    </row>
    <row r="32" spans="1:5" x14ac:dyDescent="0.25">
      <c r="A32"/>
      <c r="B32" s="1"/>
      <c r="D32" s="1"/>
    </row>
    <row r="33" spans="1:4" x14ac:dyDescent="0.25">
      <c r="A33"/>
      <c r="B33" s="15"/>
      <c r="D33" s="1"/>
    </row>
    <row r="34" spans="1:4" x14ac:dyDescent="0.25">
      <c r="A34"/>
      <c r="B34" s="1"/>
      <c r="D34" s="1"/>
    </row>
    <row r="35" spans="1:4" x14ac:dyDescent="0.25">
      <c r="A35"/>
      <c r="D35" s="1"/>
    </row>
    <row r="36" spans="1:4" x14ac:dyDescent="0.25">
      <c r="B36" s="1"/>
    </row>
    <row r="38" spans="1:4" x14ac:dyDescent="0.25">
      <c r="C38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9F9DD-882D-4A36-A22C-0F61A758CFFC}">
  <dimension ref="A1:E30"/>
  <sheetViews>
    <sheetView workbookViewId="0">
      <selection activeCell="B22" sqref="B22"/>
    </sheetView>
  </sheetViews>
  <sheetFormatPr defaultRowHeight="12.5" x14ac:dyDescent="0.25"/>
  <cols>
    <col min="1" max="1" width="42.54296875" style="33" customWidth="1"/>
    <col min="2" max="3" width="19.26953125" style="35" customWidth="1"/>
    <col min="4" max="4" width="19" style="32" customWidth="1"/>
    <col min="5" max="5" width="16.1796875" style="33" customWidth="1"/>
    <col min="6" max="16384" width="8.7265625" style="33"/>
  </cols>
  <sheetData>
    <row r="1" spans="1:5" s="27" customFormat="1" ht="13" x14ac:dyDescent="0.3">
      <c r="A1" s="27" t="s">
        <v>0</v>
      </c>
      <c r="B1" s="27" t="str">
        <f>+'Składka wg grup Działu I'!B1</f>
        <v>II kw. 2021 r. (tys. zł)</v>
      </c>
      <c r="C1" s="27" t="str">
        <f>+'Składka wg grup Działu I'!C1</f>
        <v>II kw. 2022 r. (tys. zł)</v>
      </c>
      <c r="D1" s="28" t="s">
        <v>11</v>
      </c>
    </row>
    <row r="2" spans="1:5" s="27" customFormat="1" ht="13" x14ac:dyDescent="0.3">
      <c r="A2" s="27" t="s">
        <v>13</v>
      </c>
      <c r="B2" s="29"/>
      <c r="C2" s="29"/>
      <c r="D2" s="28"/>
    </row>
    <row r="3" spans="1:5" s="27" customFormat="1" ht="13" x14ac:dyDescent="0.3">
      <c r="B3" s="29"/>
      <c r="C3" s="29"/>
      <c r="D3" s="28"/>
    </row>
    <row r="4" spans="1:5" x14ac:dyDescent="0.25">
      <c r="A4" s="30" t="s">
        <v>14</v>
      </c>
      <c r="B4" s="31">
        <v>2593506.9976600003</v>
      </c>
      <c r="C4" s="31">
        <v>2787184.6218599989</v>
      </c>
      <c r="D4" s="32">
        <f>(C4-B4)/B4</f>
        <v>7.4677887653569003E-2</v>
      </c>
    </row>
    <row r="5" spans="1:5" x14ac:dyDescent="0.25">
      <c r="A5" s="30" t="s">
        <v>15</v>
      </c>
      <c r="B5" s="31">
        <v>1032450.3076900005</v>
      </c>
      <c r="C5" s="31">
        <v>1034530.0448800011</v>
      </c>
      <c r="D5" s="32">
        <f>(C5-B5)/B5</f>
        <v>2.0143702554109269E-3</v>
      </c>
    </row>
    <row r="6" spans="1:5" x14ac:dyDescent="0.25">
      <c r="A6" s="30" t="s">
        <v>16</v>
      </c>
      <c r="B6" s="34">
        <v>1033795.5907300001</v>
      </c>
      <c r="C6" s="34">
        <v>1008013.1702400002</v>
      </c>
      <c r="D6" s="32">
        <f>(C6-B6)/B6</f>
        <v>-2.4939572891575137E-2</v>
      </c>
    </row>
    <row r="7" spans="1:5" x14ac:dyDescent="0.25">
      <c r="A7" s="30" t="s">
        <v>33</v>
      </c>
      <c r="B7" s="31">
        <v>221245.91814000002</v>
      </c>
      <c r="C7" s="31">
        <v>151825.13373</v>
      </c>
      <c r="D7" s="32">
        <f>(C7-B7)/B7</f>
        <v>-0.31377204602740705</v>
      </c>
    </row>
    <row r="8" spans="1:5" x14ac:dyDescent="0.25">
      <c r="A8" s="30" t="s">
        <v>17</v>
      </c>
      <c r="B8" s="31">
        <v>813005.60559000017</v>
      </c>
      <c r="C8" s="31">
        <v>857138.04451000027</v>
      </c>
      <c r="D8" s="32">
        <f>(C8-B8)/B8</f>
        <v>5.4283068427274969E-2</v>
      </c>
      <c r="E8" s="35"/>
    </row>
    <row r="9" spans="1:5" ht="30.5" x14ac:dyDescent="0.25">
      <c r="A9" s="36" t="s">
        <v>36</v>
      </c>
      <c r="B9" s="35">
        <v>6831184.6470699999</v>
      </c>
      <c r="C9" s="35">
        <v>5338143.3977800021</v>
      </c>
      <c r="D9" s="32">
        <f>(C9-B9)/B9</f>
        <v>-0.21856256658651238</v>
      </c>
      <c r="E9" s="35"/>
    </row>
    <row r="10" spans="1:5" ht="20.5" x14ac:dyDescent="0.25">
      <c r="A10" s="36" t="s">
        <v>37</v>
      </c>
      <c r="B10" s="35">
        <v>28761658.629559994</v>
      </c>
      <c r="C10" s="35">
        <v>28452200.412269995</v>
      </c>
      <c r="D10" s="32">
        <f>(C10-B10)/B10</f>
        <v>-1.0759400953738854E-2</v>
      </c>
    </row>
    <row r="12" spans="1:5" ht="13" x14ac:dyDescent="0.3">
      <c r="A12" s="27" t="s">
        <v>0</v>
      </c>
      <c r="E12" s="35"/>
    </row>
    <row r="13" spans="1:5" ht="13" x14ac:dyDescent="0.3">
      <c r="A13" s="27" t="s">
        <v>12</v>
      </c>
      <c r="B13" s="27" t="s">
        <v>38</v>
      </c>
      <c r="C13" s="27" t="s">
        <v>39</v>
      </c>
      <c r="D13" s="28" t="s">
        <v>11</v>
      </c>
      <c r="E13" s="35"/>
    </row>
    <row r="14" spans="1:5" x14ac:dyDescent="0.25">
      <c r="E14" s="35"/>
    </row>
    <row r="15" spans="1:5" x14ac:dyDescent="0.25">
      <c r="A15" s="30" t="s">
        <v>14</v>
      </c>
      <c r="B15" s="34">
        <v>5189316.3407700006</v>
      </c>
      <c r="C15" s="34">
        <v>5687763.6105799992</v>
      </c>
      <c r="D15" s="32">
        <f>(C15-B15)/B15</f>
        <v>9.6052589026792312E-2</v>
      </c>
      <c r="E15" s="37"/>
    </row>
    <row r="16" spans="1:5" x14ac:dyDescent="0.25">
      <c r="A16" s="30" t="s">
        <v>15</v>
      </c>
      <c r="B16" s="34">
        <v>1668017.7937399989</v>
      </c>
      <c r="C16" s="34">
        <v>1366735.3728000007</v>
      </c>
      <c r="D16" s="32">
        <f>(C16-B16)/B16</f>
        <v>-0.18062302576788963</v>
      </c>
      <c r="E16" s="35"/>
    </row>
    <row r="17" spans="1:5" x14ac:dyDescent="0.25">
      <c r="A17" s="30" t="s">
        <v>16</v>
      </c>
      <c r="B17" s="34">
        <v>2340299.4040100002</v>
      </c>
      <c r="C17" s="34">
        <v>1847104.9445299995</v>
      </c>
      <c r="D17" s="32">
        <f>(C17-B17)/B17</f>
        <v>-0.21073989876463398</v>
      </c>
      <c r="E17" s="35"/>
    </row>
    <row r="18" spans="1:5" x14ac:dyDescent="0.25">
      <c r="A18" s="30" t="s">
        <v>33</v>
      </c>
      <c r="B18" s="34">
        <v>444563.96194000007</v>
      </c>
      <c r="C18" s="34">
        <v>429299.07077000005</v>
      </c>
      <c r="D18" s="32">
        <f>(C18-B18)/B18</f>
        <v>-3.4336771481400963E-2</v>
      </c>
      <c r="E18" s="35"/>
    </row>
    <row r="19" spans="1:5" x14ac:dyDescent="0.25">
      <c r="A19" s="30" t="s">
        <v>17</v>
      </c>
      <c r="B19" s="34">
        <v>1895735.4420699999</v>
      </c>
      <c r="C19" s="34">
        <v>1417805.8737599996</v>
      </c>
      <c r="D19" s="32">
        <f>(C19-B19)/B19</f>
        <v>-0.25210773492114347</v>
      </c>
      <c r="E19" s="35"/>
    </row>
    <row r="20" spans="1:5" ht="30.5" x14ac:dyDescent="0.25">
      <c r="A20" s="36" t="s">
        <v>36</v>
      </c>
      <c r="B20" s="34">
        <v>11379611.95397</v>
      </c>
      <c r="C20" s="34">
        <v>10728114.04795</v>
      </c>
      <c r="D20" s="32">
        <f>(C20-B20)/B20</f>
        <v>-5.7251328837510385E-2</v>
      </c>
      <c r="E20" s="37"/>
    </row>
    <row r="21" spans="1:5" ht="20.5" x14ac:dyDescent="0.25">
      <c r="A21" s="36" t="s">
        <v>37</v>
      </c>
      <c r="B21" s="34">
        <v>57652662.589609995</v>
      </c>
      <c r="C21" s="34">
        <v>53529650.936050013</v>
      </c>
      <c r="D21" s="32">
        <f>(C21-B21)/B21</f>
        <v>-7.1514678912731097E-2</v>
      </c>
      <c r="E21" s="35"/>
    </row>
    <row r="22" spans="1:5" x14ac:dyDescent="0.25">
      <c r="A22" s="30"/>
      <c r="B22" s="34"/>
      <c r="C22" s="34"/>
    </row>
    <row r="23" spans="1:5" x14ac:dyDescent="0.25">
      <c r="B23" s="34"/>
      <c r="C23" s="34"/>
      <c r="E23" s="38"/>
    </row>
    <row r="24" spans="1:5" ht="13" x14ac:dyDescent="0.3">
      <c r="B24" s="39"/>
      <c r="C24" s="34"/>
      <c r="E24" s="35"/>
    </row>
    <row r="25" spans="1:5" x14ac:dyDescent="0.25">
      <c r="A25" s="30"/>
      <c r="E25" s="35"/>
    </row>
    <row r="26" spans="1:5" x14ac:dyDescent="0.25">
      <c r="A26" s="30"/>
      <c r="B26" s="34"/>
      <c r="C26" s="34"/>
      <c r="E26" s="35"/>
    </row>
    <row r="27" spans="1:5" x14ac:dyDescent="0.25">
      <c r="A27" s="30"/>
      <c r="E27" s="35"/>
    </row>
    <row r="28" spans="1:5" x14ac:dyDescent="0.25">
      <c r="A28" s="30"/>
    </row>
    <row r="29" spans="1:5" x14ac:dyDescent="0.25">
      <c r="B29" s="34"/>
      <c r="C29" s="34"/>
    </row>
    <row r="30" spans="1:5" ht="13" x14ac:dyDescent="0.3">
      <c r="B30" s="39"/>
      <c r="C30" s="39"/>
    </row>
  </sheetData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Składka wg grup Działu I</vt:lpstr>
      <vt:lpstr>Składka wg grup Działu II</vt:lpstr>
      <vt:lpstr>Odszk&amp;Świadczenia Dział I</vt:lpstr>
      <vt:lpstr>Odszkodowania Dział II</vt:lpstr>
      <vt:lpstr>Zyski, koszty, aktywa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mtarczynski</dc:creator>
  <cp:lastModifiedBy>Rafał Socha</cp:lastModifiedBy>
  <cp:lastPrinted>2012-12-03T08:54:54Z</cp:lastPrinted>
  <dcterms:created xsi:type="dcterms:W3CDTF">2010-03-12T15:49:31Z</dcterms:created>
  <dcterms:modified xsi:type="dcterms:W3CDTF">2022-08-30T12:18:04Z</dcterms:modified>
</cp:coreProperties>
</file>